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2" i="5"/>
  <c r="H20" i="5"/>
  <c r="H18" i="5"/>
  <c r="H17" i="5"/>
  <c r="H13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E21" i="5"/>
  <c r="H21" i="5" s="1"/>
  <c r="E20" i="5"/>
  <c r="E19" i="5"/>
  <c r="H19" i="5" s="1"/>
  <c r="E18" i="5"/>
  <c r="E17" i="5"/>
  <c r="E14" i="5"/>
  <c r="H14" i="5" s="1"/>
  <c r="E13" i="5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14" i="8"/>
  <c r="G16" i="8"/>
  <c r="F16" i="8"/>
  <c r="E14" i="8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2" i="6"/>
  <c r="H40" i="6"/>
  <c r="H39" i="6"/>
  <c r="H36" i="6"/>
  <c r="H35" i="6"/>
  <c r="H34" i="6"/>
  <c r="H21" i="6"/>
  <c r="H20" i="6"/>
  <c r="H17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H47" i="6" s="1"/>
  <c r="E46" i="6"/>
  <c r="E45" i="6"/>
  <c r="E44" i="6"/>
  <c r="H44" i="6" s="1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H18" i="6" s="1"/>
  <c r="E17" i="6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D53" i="6"/>
  <c r="D43" i="6"/>
  <c r="E43" i="6" s="1"/>
  <c r="H43" i="6" s="1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C42" i="5" l="1"/>
  <c r="H16" i="5"/>
  <c r="H42" i="5" s="1"/>
  <c r="G42" i="5"/>
  <c r="F42" i="5"/>
  <c r="D42" i="5"/>
  <c r="E6" i="5"/>
  <c r="H6" i="5"/>
  <c r="E16" i="8"/>
  <c r="H6" i="8"/>
  <c r="H16" i="8" s="1"/>
  <c r="H57" i="6"/>
  <c r="E33" i="6"/>
  <c r="H33" i="6" s="1"/>
  <c r="E23" i="6"/>
  <c r="H23" i="6" s="1"/>
  <c r="G77" i="6"/>
  <c r="C77" i="6"/>
  <c r="F77" i="6"/>
  <c r="E13" i="6"/>
  <c r="H13" i="6" s="1"/>
  <c r="D77" i="6"/>
  <c r="E5" i="6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<sst xmlns="http://schemas.openxmlformats.org/spreadsheetml/2006/main" count="208" uniqueCount="150">
  <si>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</si>
  <si>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</si>
  <si>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</si>
  <si>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</si>
  <si>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</si>
  <si>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</si>
  <si>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</si>
  <si>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</si>
  <si>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</si>
  <si>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</si>
  <si>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</si>
  <si>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</si>
  <si>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</si>
  <si>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</si>
  <si>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</si>
  <si>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</si>
  <si>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</si>
  <si>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</si>
  <si>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</si>
  <si>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</si>
  <si>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</si>
  <si>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</si>
  <si>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</si>
  <si>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</si>
  <si>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</si>
  <si>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</si>
  <si>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</si>
  <si>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</si>
  <si>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</si>
  <si>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</si>
  <si>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</si>
  <si>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</si>
  <si>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</si>
  <si>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</si>
  <si>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</si>
  <si>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</si>
  <si>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</si>
  <si>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</si>
  <si>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</si>
  <si>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</si>
  <si>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</si>
  <si>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</si>
  <si>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</si>
  <si>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</si>
  <si>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</si>
  <si>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</si>
  <si>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</si>
  <si>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</si>
  <si>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</si>
  <si>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</si>
  <si>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</si>
  <si>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</si>
  <si>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</si>
  <si>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</si>
  <si>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</si>
  <si>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</si>
  <si>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</si>
  <si>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</si>
  <si>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</si>
  <si>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</si>
  <si>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</si>
  <si>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</si>
  <si>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</si>
  <si>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</si>
  <si>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</si>
  <si>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</si>
  <si>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</si>
  <si>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</si>
  <si>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</si>
  <si>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</si>
  <si>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</si>
  <si>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</si>
  <si>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</si>
  <si>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</si>
  <si>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</si>
  <si>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</si>
  <si>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</si>
  <si>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</si>
  <si>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</si>
  <si>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</si>
  <si>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</si>
  <si>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</si>
  <si>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</si>
  <si>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</si>
  <si>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</si>
  <si>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</si>
  <si>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</si>
  <si>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</si>
  <si>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</si>
  <si>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</si>
  <si>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</si>
  <si>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</si>
  <si>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</si>
  <si>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</si>
  <si>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</si>
  <si>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</si>
  <si>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</si>
  <si>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</si>
  <si>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</si>
  <si>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</si>
  <si>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</si>
  <si>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</si>
  <si>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</si>
  <si>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</si>
  <si>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</si>
  <si>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</si>
  <si>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</si>
  <si>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</si>
  <si>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</si>
  <si>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</si>
  <si>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</si>
  <si>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</si>
  <si>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</si>
  <si>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</si>
  <si>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</si>
  <si>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</si>
  <si>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</si>
  <si>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</si>
  <si>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</si>
  <si>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</si>
  <si>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</si>
  <si>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</si>
  <si>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</si>
  <si>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</si>
  <si>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</si>
  <si>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</si>
  <si>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</si>
  <si>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</si>
  <si>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31 DE DICIEMBRE DEL 2018</t>
  </si>
  <si>
    <t>SISTEMA PARA EL DESARROLLO INTEGRAL DE LA FAMILIA DEL MUNICIPIO DE SAN FELIPE, GTO.
ESTADO ANALÍTICO DEL EJERCICIO DEL PRESUPUESTO DE EGRESOS
Clasificación Económica (por Tipo de Gasto)
Del 1 de Enero al AL 31 DE DICIEMBRE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</si>
  <si>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</si>
  <si>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</si>
  <si>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</si>
  <si>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</si>
  <si>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</si>
  <si>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</si>
  <si>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</si>
  <si>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</si>
  <si>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</si>
  <si>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</si>
  <si>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</si>
  <si>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</si>
  <si>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</si>
  <si>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</si>
  <si>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</si>
  <si>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</si>
  <si>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31 DE DICIEMBRE DEL 2018</t>
  </si>
  <si>
    <t>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</si>
  <si>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</si>
  <si>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SISTEMA PARA EL DESARROLLO INTEGRAL DE LA FAMILIA DEL MUNICIPIO DE SAN FELIPE, GTO.
ESTADO ANALÍTICO DEL EJERCICIO DEL PRESUPUESTO DE EGRESOS
Clasificación Funcional (Finalidad y Función)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</si>
</sst>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abSelected="1" workbookViewId="0">
      <selection activeCell="C13" sqref="C13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0</v>
      </c>
      <c r="E5" s="14">
        <f>C5+D5</f>
        <v>11946327.5</v>
      </c>
      <c r="F5" s="14">
        <f>SUM(F6:F12)</f>
        <v>11667963.530000001</v>
      </c>
      <c r="G5" s="14">
        <f>SUM(G6:G12)</f>
        <v>11667963.530000001</v>
      </c>
      <c r="H5" s="14">
        <f>E5-F5</f>
        <v>278363.96999999881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-246444.1</v>
      </c>
      <c r="E6" s="15">
        <f t="shared" ref="E6:E69" si="0">C6+D6</f>
        <v>7081389.9300000006</v>
      </c>
      <c r="F6" s="15">
        <v>6966554.3899999997</v>
      </c>
      <c r="G6" s="15">
        <v>6966554.3899999997</v>
      </c>
      <c r="H6" s="15">
        <f t="shared" ref="H6:H69" si="1">E6-F6</f>
        <v>114835.54000000097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5000</v>
      </c>
      <c r="G7" s="15">
        <v>5000</v>
      </c>
      <c r="H7" s="15">
        <f t="shared" si="1"/>
        <v>34600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-14732.96</v>
      </c>
      <c r="E8" s="15">
        <f t="shared" si="0"/>
        <v>1087267.6000000001</v>
      </c>
      <c r="F8" s="15">
        <v>1077276.94</v>
      </c>
      <c r="G8" s="15">
        <v>1077276.94</v>
      </c>
      <c r="H8" s="15">
        <f t="shared" si="1"/>
        <v>9990.660000000149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1889586.38</v>
      </c>
      <c r="G9" s="15">
        <v>1889586.38</v>
      </c>
      <c r="H9" s="15">
        <f t="shared" si="1"/>
        <v>108360.03000000003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113717.38</v>
      </c>
      <c r="E10" s="15">
        <f t="shared" si="0"/>
        <v>1740123.56</v>
      </c>
      <c r="F10" s="15">
        <v>1729545.82</v>
      </c>
      <c r="G10" s="15">
        <v>1729545.82</v>
      </c>
      <c r="H10" s="15">
        <f t="shared" si="1"/>
        <v>10577.739999999991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411338.75</v>
      </c>
      <c r="E13" s="15">
        <f t="shared" si="0"/>
        <v>1202881.07</v>
      </c>
      <c r="F13" s="15">
        <f>SUM(F14:F22)</f>
        <v>1111711.95</v>
      </c>
      <c r="G13" s="15">
        <f>SUM(G14:G22)</f>
        <v>1111711.95</v>
      </c>
      <c r="H13" s="15">
        <f t="shared" si="1"/>
        <v>91169.120000000112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30850</v>
      </c>
      <c r="E14" s="15">
        <f t="shared" si="0"/>
        <v>182500</v>
      </c>
      <c r="F14" s="15">
        <v>177400.86</v>
      </c>
      <c r="G14" s="15">
        <v>177400.86</v>
      </c>
      <c r="H14" s="15">
        <f t="shared" si="1"/>
        <v>5099.140000000014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161942.49</v>
      </c>
      <c r="E15" s="15">
        <f t="shared" si="0"/>
        <v>165442.49</v>
      </c>
      <c r="F15" s="15">
        <v>143973.18</v>
      </c>
      <c r="G15" s="15">
        <v>143973.18</v>
      </c>
      <c r="H15" s="15">
        <f t="shared" si="1"/>
        <v>21469.309999999998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-6000</v>
      </c>
      <c r="E17" s="15">
        <f t="shared" si="0"/>
        <v>4000</v>
      </c>
      <c r="F17" s="15">
        <v>3153.01</v>
      </c>
      <c r="G17" s="15">
        <v>3153.01</v>
      </c>
      <c r="H17" s="15">
        <f t="shared" si="1"/>
        <v>846.98999999999978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7200</v>
      </c>
      <c r="E18" s="15">
        <f t="shared" si="0"/>
        <v>16700</v>
      </c>
      <c r="F18" s="15">
        <v>16582.53</v>
      </c>
      <c r="G18" s="15">
        <v>16582.53</v>
      </c>
      <c r="H18" s="15">
        <f t="shared" si="1"/>
        <v>117.47000000000116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260434.62</v>
      </c>
      <c r="E19" s="15">
        <f t="shared" si="0"/>
        <v>677934.62</v>
      </c>
      <c r="F19" s="15">
        <v>619894.16</v>
      </c>
      <c r="G19" s="15">
        <v>619894.16</v>
      </c>
      <c r="H19" s="15">
        <f t="shared" si="1"/>
        <v>58040.459999999963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49203.96</v>
      </c>
      <c r="E22" s="15">
        <f t="shared" si="0"/>
        <v>156303.96</v>
      </c>
      <c r="F22" s="15">
        <v>150708.21</v>
      </c>
      <c r="G22" s="15">
        <v>150708.21</v>
      </c>
      <c r="H22" s="15">
        <f t="shared" si="1"/>
        <v>5595.75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223407.47</v>
      </c>
      <c r="E23" s="15">
        <f t="shared" si="0"/>
        <v>1461886.38</v>
      </c>
      <c r="F23" s="15">
        <f>SUM(F24:F32)</f>
        <v>1276504.9000000001</v>
      </c>
      <c r="G23" s="15">
        <f>SUM(G24:G32)</f>
        <v>1276504.9000000001</v>
      </c>
      <c r="H23" s="15">
        <f t="shared" si="1"/>
        <v>185381.47999999975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-60200</v>
      </c>
      <c r="E24" s="15">
        <f t="shared" si="0"/>
        <v>157800</v>
      </c>
      <c r="F24" s="15">
        <v>145324.95000000001</v>
      </c>
      <c r="G24" s="15">
        <v>145324.95000000001</v>
      </c>
      <c r="H24" s="15">
        <f t="shared" si="1"/>
        <v>12475.049999999988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-61771.44</v>
      </c>
      <c r="E25" s="15">
        <f t="shared" si="0"/>
        <v>107228.56</v>
      </c>
      <c r="F25" s="15">
        <v>107188.96</v>
      </c>
      <c r="G25" s="15">
        <v>107188.96</v>
      </c>
      <c r="H25" s="15">
        <f t="shared" si="1"/>
        <v>39.599999999991269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-4530</v>
      </c>
      <c r="E26" s="15">
        <f t="shared" si="0"/>
        <v>46070</v>
      </c>
      <c r="F26" s="15">
        <v>34964.980000000003</v>
      </c>
      <c r="G26" s="15">
        <v>34964.980000000003</v>
      </c>
      <c r="H26" s="15">
        <f t="shared" si="1"/>
        <v>11105.019999999997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41297.379999999997</v>
      </c>
      <c r="E27" s="15">
        <f t="shared" si="0"/>
        <v>253797.38</v>
      </c>
      <c r="F27" s="15">
        <v>241917.48</v>
      </c>
      <c r="G27" s="15">
        <v>241917.48</v>
      </c>
      <c r="H27" s="15">
        <f t="shared" si="1"/>
        <v>11879.899999999994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98348</v>
      </c>
      <c r="E28" s="15">
        <f t="shared" si="0"/>
        <v>271498</v>
      </c>
      <c r="F28" s="15">
        <v>224128.11</v>
      </c>
      <c r="G28" s="15">
        <v>224128.11</v>
      </c>
      <c r="H28" s="15">
        <f t="shared" si="1"/>
        <v>47369.890000000014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-3848</v>
      </c>
      <c r="E30" s="15">
        <f t="shared" si="0"/>
        <v>32652</v>
      </c>
      <c r="F30" s="15">
        <v>25661.8</v>
      </c>
      <c r="G30" s="15">
        <v>25661.8</v>
      </c>
      <c r="H30" s="15">
        <f t="shared" si="1"/>
        <v>6990.2000000000007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4000</v>
      </c>
      <c r="E31" s="15">
        <f t="shared" si="0"/>
        <v>111200</v>
      </c>
      <c r="F31" s="15">
        <v>108799.05</v>
      </c>
      <c r="G31" s="15">
        <v>108799.05</v>
      </c>
      <c r="H31" s="15">
        <f t="shared" si="1"/>
        <v>2400.9499999999971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210111.53</v>
      </c>
      <c r="E32" s="15">
        <f t="shared" si="0"/>
        <v>469640.44</v>
      </c>
      <c r="F32" s="15">
        <v>387557.06</v>
      </c>
      <c r="G32" s="15">
        <v>387557.06</v>
      </c>
      <c r="H32" s="15">
        <f t="shared" si="1"/>
        <v>82083.38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592491.15</v>
      </c>
      <c r="E33" s="15">
        <f t="shared" si="0"/>
        <v>3187364.9299999997</v>
      </c>
      <c r="F33" s="15">
        <f>SUM(F34:F42)</f>
        <v>2707487.79</v>
      </c>
      <c r="G33" s="15">
        <f>SUM(G34:G42)</f>
        <v>2707487.79</v>
      </c>
      <c r="H33" s="15">
        <f t="shared" si="1"/>
        <v>479877.13999999966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435891.15</v>
      </c>
      <c r="E37" s="15">
        <f t="shared" si="0"/>
        <v>2873280.9299999997</v>
      </c>
      <c r="F37" s="15">
        <v>2394903.79</v>
      </c>
      <c r="G37" s="15">
        <v>2394903.79</v>
      </c>
      <c r="H37" s="15">
        <f t="shared" si="1"/>
        <v>478377.13999999966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116984</v>
      </c>
      <c r="G38" s="15">
        <v>116984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156600</v>
      </c>
      <c r="E41" s="15">
        <f t="shared" si="0"/>
        <v>197100</v>
      </c>
      <c r="F41" s="15">
        <v>195600</v>
      </c>
      <c r="G41" s="15">
        <v>195600</v>
      </c>
      <c r="H41" s="15">
        <f t="shared" si="1"/>
        <v>1500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135845.48000000001</v>
      </c>
      <c r="E43" s="15">
        <f t="shared" si="0"/>
        <v>135845.48000000001</v>
      </c>
      <c r="F43" s="15">
        <f>SUM(F44:F52)</f>
        <v>56345.48</v>
      </c>
      <c r="G43" s="15">
        <f>SUM(G44:G52)</f>
        <v>56345.48</v>
      </c>
      <c r="H43" s="15">
        <f t="shared" si="1"/>
        <v>79500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56345.48</v>
      </c>
      <c r="E44" s="15">
        <f t="shared" si="0"/>
        <v>56345.48</v>
      </c>
      <c r="F44" s="15">
        <v>56345.48</v>
      </c>
      <c r="G44" s="15">
        <v>56345.48</v>
      </c>
      <c r="H44" s="15">
        <f t="shared" si="1"/>
        <v>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79500</v>
      </c>
      <c r="E47" s="15">
        <f t="shared" si="0"/>
        <v>79500</v>
      </c>
      <c r="F47" s="15">
        <v>0</v>
      </c>
      <c r="G47" s="15">
        <v>0</v>
      </c>
      <c r="H47" s="15">
        <f t="shared" si="1"/>
        <v>79500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-19603.88</v>
      </c>
      <c r="E57" s="15">
        <f t="shared" si="0"/>
        <v>265396.12</v>
      </c>
      <c r="F57" s="15">
        <f>SUM(F58:F64)</f>
        <v>0</v>
      </c>
      <c r="G57" s="15">
        <f>SUM(G58:G64)</f>
        <v>0</v>
      </c>
      <c r="H57" s="15">
        <f t="shared" si="1"/>
        <v>265396.12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-19603.88</v>
      </c>
      <c r="E64" s="15">
        <f t="shared" si="0"/>
        <v>265396.12</v>
      </c>
      <c r="F64" s="15">
        <v>0</v>
      </c>
      <c r="G64" s="15">
        <v>0</v>
      </c>
      <c r="H64" s="15">
        <f t="shared" si="1"/>
        <v>265396.12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1343478.9700000002</v>
      </c>
      <c r="E77" s="17">
        <f t="shared" si="4"/>
        <v>18199701.48</v>
      </c>
      <c r="F77" s="17">
        <f t="shared" si="4"/>
        <v>16820013.650000002</v>
      </c>
      <c r="G77" s="17">
        <f t="shared" si="4"/>
        <v>16820013.650000002</v>
      </c>
      <c r="H77" s="17">
        <f t="shared" si="4"/>
        <v>1379687.8299999982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zoomScaleNormal="100" workbookViewId="0">
      <selection activeCell="G26" sqref="G26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16454238.51</v>
      </c>
      <c r="D6" s="50">
        <v>1227237.3700000001</v>
      </c>
      <c r="E6" s="50">
        <f>C6+D6</f>
        <v>17681475.879999999</v>
      </c>
      <c r="F6" s="50">
        <v>16646684.17</v>
      </c>
      <c r="G6" s="50">
        <v>16646684.17</v>
      </c>
      <c r="H6" s="50">
        <f>E6-F6</f>
        <v>1034791.709999999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285000</v>
      </c>
      <c r="D8" s="50">
        <v>116241.60000000001</v>
      </c>
      <c r="E8" s="50">
        <f>C8+D8</f>
        <v>401241.59999999998</v>
      </c>
      <c r="F8" s="50">
        <v>56345.48</v>
      </c>
      <c r="G8" s="50">
        <v>56345.48</v>
      </c>
      <c r="H8" s="50">
        <f>E8-F8</f>
        <v>344896.12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116984</v>
      </c>
      <c r="G12" s="50">
        <v>116984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1343478.9700000002</v>
      </c>
      <c r="E16" s="17">
        <f>SUM(E6+E8+E10+E12+E14)</f>
        <v>18199701.48</v>
      </c>
      <c r="F16" s="17">
        <f t="shared" ref="F16:H16" si="0">SUM(F6+F8+F10+F12+F14)</f>
        <v>16820013.649999999</v>
      </c>
      <c r="G16" s="17">
        <f t="shared" si="0"/>
        <v>16820013.649999999</v>
      </c>
      <c r="H16" s="17">
        <f t="shared" si="0"/>
        <v>1379687.8299999991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>
      <selection activeCell="C18" sqref="C18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-27860.799999999999</v>
      </c>
      <c r="E7" s="15">
        <f>C7+D7</f>
        <v>483465.67</v>
      </c>
      <c r="F7" s="15">
        <v>469584.18</v>
      </c>
      <c r="G7" s="15">
        <v>469584.18</v>
      </c>
      <c r="H7" s="15">
        <f>E7-F7</f>
        <v>13881.489999999991</v>
      </c>
    </row>
    <row r="8" spans="1:8" x14ac:dyDescent="0.2">
      <c r="A8" s="4" t="s">
        <v>131</v>
      </c>
      <c r="B8" s="22"/>
      <c r="C8" s="15">
        <v>1491392.93</v>
      </c>
      <c r="D8" s="15">
        <v>617124.31999999995</v>
      </c>
      <c r="E8" s="15">
        <f t="shared" ref="E8:E13" si="0">C8+D8</f>
        <v>2108517.25</v>
      </c>
      <c r="F8" s="15">
        <v>1918071.98</v>
      </c>
      <c r="G8" s="15">
        <v>1918071.98</v>
      </c>
      <c r="H8" s="15">
        <f t="shared" ref="H8:H13" si="1">E8-F8</f>
        <v>190445.27000000002</v>
      </c>
    </row>
    <row r="9" spans="1:8" x14ac:dyDescent="0.2">
      <c r="A9" s="4" t="s">
        <v>132</v>
      </c>
      <c r="B9" s="22"/>
      <c r="C9" s="15">
        <v>1537523.72</v>
      </c>
      <c r="D9" s="15">
        <v>-23890</v>
      </c>
      <c r="E9" s="15">
        <f t="shared" si="0"/>
        <v>1513633.72</v>
      </c>
      <c r="F9" s="15">
        <v>1388728.85</v>
      </c>
      <c r="G9" s="15">
        <v>1388728.85</v>
      </c>
      <c r="H9" s="15">
        <f t="shared" si="1"/>
        <v>124904.86999999988</v>
      </c>
    </row>
    <row r="10" spans="1:8" x14ac:dyDescent="0.2">
      <c r="A10" s="4" t="s">
        <v>133</v>
      </c>
      <c r="B10" s="22"/>
      <c r="C10" s="15">
        <v>1964960.78</v>
      </c>
      <c r="D10" s="15">
        <v>64816.56</v>
      </c>
      <c r="E10" s="15">
        <f t="shared" si="0"/>
        <v>2029777.34</v>
      </c>
      <c r="F10" s="15">
        <v>2019328.53</v>
      </c>
      <c r="G10" s="15">
        <v>2019328.53</v>
      </c>
      <c r="H10" s="15">
        <f t="shared" si="1"/>
        <v>10448.810000000056</v>
      </c>
    </row>
    <row r="11" spans="1:8" x14ac:dyDescent="0.2">
      <c r="A11" s="4" t="s">
        <v>134</v>
      </c>
      <c r="B11" s="22"/>
      <c r="C11" s="15">
        <v>407276.81</v>
      </c>
      <c r="D11" s="15">
        <v>13290.17</v>
      </c>
      <c r="E11" s="15">
        <f t="shared" si="0"/>
        <v>420566.98</v>
      </c>
      <c r="F11" s="15">
        <v>419240.62</v>
      </c>
      <c r="G11" s="15">
        <v>419240.62</v>
      </c>
      <c r="H11" s="15">
        <f t="shared" si="1"/>
        <v>1326.359999999986</v>
      </c>
    </row>
    <row r="12" spans="1:8" x14ac:dyDescent="0.2">
      <c r="A12" s="4" t="s">
        <v>135</v>
      </c>
      <c r="B12" s="22"/>
      <c r="C12" s="15">
        <v>592757.97</v>
      </c>
      <c r="D12" s="15">
        <v>197833.03</v>
      </c>
      <c r="E12" s="15">
        <f t="shared" si="0"/>
        <v>790591</v>
      </c>
      <c r="F12" s="15">
        <v>777520.64000000001</v>
      </c>
      <c r="G12" s="15">
        <v>777520.64000000001</v>
      </c>
      <c r="H12" s="15">
        <f t="shared" si="1"/>
        <v>13070.359999999986</v>
      </c>
    </row>
    <row r="13" spans="1:8" x14ac:dyDescent="0.2">
      <c r="A13" s="4" t="s">
        <v>136</v>
      </c>
      <c r="B13" s="22"/>
      <c r="C13" s="15">
        <v>1075586.22</v>
      </c>
      <c r="D13" s="15">
        <v>-65987.33</v>
      </c>
      <c r="E13" s="15">
        <f t="shared" si="0"/>
        <v>1009598.89</v>
      </c>
      <c r="F13" s="15">
        <v>986187.61</v>
      </c>
      <c r="G13" s="15">
        <v>986187.61</v>
      </c>
      <c r="H13" s="15">
        <f t="shared" si="1"/>
        <v>23411.280000000028</v>
      </c>
    </row>
    <row r="14" spans="1:8" x14ac:dyDescent="0.2">
      <c r="A14" s="4" t="s">
        <v>137</v>
      </c>
      <c r="B14" s="22"/>
      <c r="C14" s="15">
        <v>1652911.77</v>
      </c>
      <c r="D14" s="15">
        <v>-114679.62</v>
      </c>
      <c r="E14" s="15">
        <f t="shared" ref="E14" si="2">C14+D14</f>
        <v>1538232.15</v>
      </c>
      <c r="F14" s="15">
        <v>1420455.67</v>
      </c>
      <c r="G14" s="15">
        <v>1420455.67</v>
      </c>
      <c r="H14" s="15">
        <f t="shared" ref="H14" si="3">E14-F14</f>
        <v>117776.47999999998</v>
      </c>
    </row>
    <row r="15" spans="1:8" x14ac:dyDescent="0.2">
      <c r="A15" s="4" t="s">
        <v>138</v>
      </c>
      <c r="B15" s="22"/>
      <c r="C15" s="15">
        <v>3083507.46</v>
      </c>
      <c r="D15" s="15">
        <v>506006.01</v>
      </c>
      <c r="E15" s="15">
        <f t="shared" ref="E15" si="4">C15+D15</f>
        <v>3589513.4699999997</v>
      </c>
      <c r="F15" s="15">
        <v>2875040.82</v>
      </c>
      <c r="G15" s="15">
        <v>2875040.82</v>
      </c>
      <c r="H15" s="15">
        <f t="shared" ref="H15" si="5">E15-F15</f>
        <v>714472.64999999991</v>
      </c>
    </row>
    <row r="16" spans="1:8" x14ac:dyDescent="0.2">
      <c r="A16" s="4" t="s">
        <v>139</v>
      </c>
      <c r="B16" s="22"/>
      <c r="C16" s="15">
        <v>259339.9</v>
      </c>
      <c r="D16" s="15">
        <v>3415</v>
      </c>
      <c r="E16" s="15">
        <f t="shared" ref="E16" si="6">C16+D16</f>
        <v>262754.90000000002</v>
      </c>
      <c r="F16" s="15">
        <v>244275.35</v>
      </c>
      <c r="G16" s="15">
        <v>244275.35</v>
      </c>
      <c r="H16" s="15">
        <f t="shared" ref="H16" si="7">E16-F16</f>
        <v>18479.550000000017</v>
      </c>
    </row>
    <row r="17" spans="1:8" x14ac:dyDescent="0.2">
      <c r="A17" s="4" t="s">
        <v>140</v>
      </c>
      <c r="B17" s="22"/>
      <c r="C17" s="15">
        <v>2518491.9900000002</v>
      </c>
      <c r="D17" s="15">
        <v>51997.38</v>
      </c>
      <c r="E17" s="15">
        <f t="shared" ref="E17" si="8">C17+D17</f>
        <v>2570489.37</v>
      </c>
      <c r="F17" s="15">
        <v>2487190.11</v>
      </c>
      <c r="G17" s="15">
        <v>2487190.11</v>
      </c>
      <c r="H17" s="15">
        <f t="shared" ref="H17" si="9">E17-F17</f>
        <v>83299.260000000242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116984</v>
      </c>
      <c r="G18" s="15">
        <v>116984</v>
      </c>
      <c r="H18" s="15">
        <f t="shared" ref="H18" si="11">E18-F18</f>
        <v>0</v>
      </c>
    </row>
    <row r="19" spans="1:8" x14ac:dyDescent="0.2">
      <c r="A19" s="4" t="s">
        <v>142</v>
      </c>
      <c r="B19" s="22"/>
      <c r="C19" s="15">
        <v>134500</v>
      </c>
      <c r="D19" s="15">
        <v>-117484.9</v>
      </c>
      <c r="E19" s="15">
        <f t="shared" ref="E19" si="12">C19+D19</f>
        <v>17015.100000000006</v>
      </c>
      <c r="F19" s="15">
        <v>17015.099999999999</v>
      </c>
      <c r="G19" s="15">
        <v>17015.099999999999</v>
      </c>
      <c r="H19" s="15">
        <f t="shared" ref="H19" si="13">E19-F19</f>
        <v>0</v>
      </c>
    </row>
    <row r="20" spans="1:8" x14ac:dyDescent="0.2">
      <c r="A20" s="4" t="s">
        <v>143</v>
      </c>
      <c r="B20" s="22"/>
      <c r="C20" s="15">
        <v>316629.31</v>
      </c>
      <c r="D20" s="15">
        <v>36303.9</v>
      </c>
      <c r="E20" s="15">
        <f t="shared" ref="E20" si="14">C20+D20</f>
        <v>352933.21</v>
      </c>
      <c r="F20" s="15">
        <v>335267.09000000003</v>
      </c>
      <c r="G20" s="15">
        <v>335267.09000000003</v>
      </c>
      <c r="H20" s="15">
        <f t="shared" ref="H20" si="15">E20-F20</f>
        <v>17666.119999999995</v>
      </c>
    </row>
    <row r="21" spans="1:8" x14ac:dyDescent="0.2">
      <c r="A21" s="4" t="s">
        <v>144</v>
      </c>
      <c r="B21" s="22"/>
      <c r="C21" s="15">
        <v>1193033.18</v>
      </c>
      <c r="D21" s="15">
        <v>-1172010.75</v>
      </c>
      <c r="E21" s="15">
        <f t="shared" ref="E21" si="16">C21+D21</f>
        <v>21022.429999999935</v>
      </c>
      <c r="F21" s="15">
        <v>21022.43</v>
      </c>
      <c r="G21" s="15">
        <v>21022.43</v>
      </c>
      <c r="H21" s="15">
        <f t="shared" ref="H21" si="17">E21-F21</f>
        <v>-6.5483618527650833E-11</v>
      </c>
    </row>
    <row r="22" spans="1:8" x14ac:dyDescent="0.2">
      <c r="A22" s="4" t="s">
        <v>145</v>
      </c>
      <c r="B22" s="22"/>
      <c r="C22" s="15">
        <v>0</v>
      </c>
      <c r="D22" s="15">
        <v>1374606</v>
      </c>
      <c r="E22" s="15">
        <f t="shared" ref="E22" si="18">C22+D22</f>
        <v>1374606</v>
      </c>
      <c r="F22" s="15">
        <v>1324100.67</v>
      </c>
      <c r="G22" s="15">
        <v>1324100.67</v>
      </c>
      <c r="H22" s="15">
        <f t="shared" ref="H22" si="19">E22-F22</f>
        <v>50505.330000000075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1343478.9699999997</v>
      </c>
      <c r="E25" s="23">
        <f t="shared" si="20"/>
        <v>18199701.479999997</v>
      </c>
      <c r="F25" s="23">
        <f t="shared" si="20"/>
        <v>16820013.649999999</v>
      </c>
      <c r="G25" s="23">
        <f t="shared" si="20"/>
        <v>16820013.649999999</v>
      </c>
      <c r="H25" s="23">
        <f t="shared" si="20"/>
        <v>1379687.83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0.399999999999999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0.399999999999999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0.399999999999999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0.399999999999999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0.399999999999999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0.399999999999999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0.399999999999999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ht="20.399999999999999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832785.33000000007</v>
      </c>
      <c r="E6" s="15">
        <f t="shared" si="0"/>
        <v>7531022.4099999992</v>
      </c>
      <c r="F6" s="15">
        <f t="shared" si="0"/>
        <v>7140836.6400000006</v>
      </c>
      <c r="G6" s="15">
        <f t="shared" si="0"/>
        <v>7140836.6400000006</v>
      </c>
      <c r="H6" s="15">
        <f t="shared" si="0"/>
        <v>390185.76999999955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589263.52</v>
      </c>
      <c r="E9" s="15">
        <f t="shared" si="1"/>
        <v>2591982.92</v>
      </c>
      <c r="F9" s="15">
        <v>2387656.16</v>
      </c>
      <c r="G9" s="15">
        <v>2387656.16</v>
      </c>
      <c r="H9" s="15">
        <f t="shared" si="2"/>
        <v>204326.75999999978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-23890</v>
      </c>
      <c r="E11" s="15">
        <f t="shared" si="1"/>
        <v>1513633.72</v>
      </c>
      <c r="F11" s="15">
        <v>1388728.85</v>
      </c>
      <c r="G11" s="15">
        <v>1388728.85</v>
      </c>
      <c r="H11" s="15">
        <f t="shared" si="2"/>
        <v>124904.86999999988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64816.56</v>
      </c>
      <c r="E13" s="15">
        <f t="shared" si="1"/>
        <v>2029777.34</v>
      </c>
      <c r="F13" s="15">
        <v>2019328.53</v>
      </c>
      <c r="G13" s="15">
        <v>2019328.53</v>
      </c>
      <c r="H13" s="15">
        <f t="shared" si="2"/>
        <v>10448.810000000056</v>
      </c>
    </row>
    <row r="14" spans="1:8" x14ac:dyDescent="0.2">
      <c r="A14" s="38"/>
      <c r="B14" s="42" t="s">
        <v>19</v>
      </c>
      <c r="C14" s="15">
        <v>1193033.18</v>
      </c>
      <c r="D14" s="15">
        <v>202595.25</v>
      </c>
      <c r="E14" s="15">
        <f t="shared" si="1"/>
        <v>1395628.43</v>
      </c>
      <c r="F14" s="15">
        <v>1345123.1</v>
      </c>
      <c r="G14" s="15">
        <v>1345123.1</v>
      </c>
      <c r="H14" s="15">
        <f t="shared" si="2"/>
        <v>50505.329999999842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510693.64</v>
      </c>
      <c r="E16" s="15">
        <f t="shared" si="3"/>
        <v>10668679.07</v>
      </c>
      <c r="F16" s="15">
        <f t="shared" si="3"/>
        <v>9679177.0099999998</v>
      </c>
      <c r="G16" s="15">
        <f t="shared" si="3"/>
        <v>9679177.0099999998</v>
      </c>
      <c r="H16" s="15">
        <f t="shared" si="3"/>
        <v>989502.06000000064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13290.17</v>
      </c>
      <c r="E19" s="15">
        <f t="shared" si="5"/>
        <v>420566.98</v>
      </c>
      <c r="F19" s="15">
        <v>419240.62</v>
      </c>
      <c r="G19" s="15">
        <v>419240.62</v>
      </c>
      <c r="H19" s="15">
        <f t="shared" si="4"/>
        <v>1326.359999999986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-65487.519999999997</v>
      </c>
      <c r="E21" s="15">
        <f t="shared" si="5"/>
        <v>2587504.4700000002</v>
      </c>
      <c r="F21" s="15">
        <v>2504205.21</v>
      </c>
      <c r="G21" s="15">
        <v>2504205.21</v>
      </c>
      <c r="H21" s="15">
        <f t="shared" si="4"/>
        <v>83299.260000000242</v>
      </c>
    </row>
    <row r="22" spans="1:8" x14ac:dyDescent="0.2">
      <c r="A22" s="38"/>
      <c r="B22" s="42" t="s">
        <v>48</v>
      </c>
      <c r="C22" s="15">
        <v>7097716.6299999999</v>
      </c>
      <c r="D22" s="15">
        <v>562890.99</v>
      </c>
      <c r="E22" s="15">
        <f t="shared" si="5"/>
        <v>7660607.6200000001</v>
      </c>
      <c r="F22" s="15">
        <v>6755731.1799999997</v>
      </c>
      <c r="G22" s="15">
        <v>6755731.1799999997</v>
      </c>
      <c r="H22" s="15">
        <f t="shared" si="4"/>
        <v>904876.44000000041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1343478.9700000002</v>
      </c>
      <c r="E42" s="23">
        <f t="shared" si="12"/>
        <v>18199701.48</v>
      </c>
      <c r="F42" s="23">
        <f t="shared" si="12"/>
        <v>16820013.649999999</v>
      </c>
      <c r="G42" s="23">
        <f t="shared" si="12"/>
        <v>16820013.649999999</v>
      </c>
      <c r="H42" s="23">
        <f t="shared" si="12"/>
        <v>1379687.83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2019-01-30T18:39:08Z</cp:lastPrinted>
  <dcterms:created xsi:type="dcterms:W3CDTF">2014-02-10T03:37:14Z</dcterms:created>
  <dcterms:modified xsi:type="dcterms:W3CDTF">2019-02-07T19:27:49Z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